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209"/>
  <workbookPr filterPrivacy="1"/>
  <mc:AlternateContent xmlns:mc="http://schemas.openxmlformats.org/markup-compatibility/2006">
    <mc:Choice Requires="x15">
      <x15ac:absPath xmlns:x15ac="http://schemas.microsoft.com/office/spreadsheetml/2010/11/ac" url="/Users/himurokentaro/Documents/●地方創生対策本部/39.ひろかわ移住定住促進計画/久留米工大受託研究/"/>
    </mc:Choice>
  </mc:AlternateContent>
  <bookViews>
    <workbookView xWindow="0" yWindow="460" windowWidth="28800" windowHeight="16540"/>
  </bookViews>
  <sheets>
    <sheet name="6次産業化" sheetId="1" r:id="rId1"/>
    <sheet name="Sheet2" sheetId="2" r:id="rId2"/>
    <sheet name="Sheet3" sheetId="3" r:id="rId3"/>
  </sheets>
  <definedNames>
    <definedName name="_xlnm.Print_Area" localSheetId="0">'6次産業化'!$A$1:$O$22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" i="1" l="1"/>
  <c r="N4" i="1"/>
  <c r="N2" i="1"/>
  <c r="N5" i="1"/>
  <c r="N9" i="1"/>
  <c r="N8" i="1"/>
  <c r="N12" i="1"/>
  <c r="N13" i="1"/>
  <c r="N14" i="1"/>
  <c r="N11" i="1"/>
  <c r="N15" i="1"/>
  <c r="F19" i="1"/>
  <c r="N19" i="1"/>
  <c r="N18" i="1"/>
  <c r="N21" i="1"/>
</calcChain>
</file>

<file path=xl/sharedStrings.xml><?xml version="1.0" encoding="utf-8"?>
<sst xmlns="http://schemas.openxmlformats.org/spreadsheetml/2006/main" count="42" uniqueCount="27">
  <si>
    <t>科目</t>
    <rPh sb="0" eb="2">
      <t>カモク</t>
    </rPh>
    <phoneticPr fontId="2"/>
  </si>
  <si>
    <t>積算内訳</t>
    <rPh sb="0" eb="2">
      <t>セキサン</t>
    </rPh>
    <rPh sb="2" eb="4">
      <t>ウチワケ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</si>
  <si>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</si>
  <si>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×</t>
    <phoneticPr fontId="2"/>
  </si>
  <si>
    <t>=</t>
    <phoneticPr fontId="2"/>
  </si>
  <si>
    <t>合計</t>
    <rPh sb="0" eb="2">
      <t>ゴウケイ</t>
    </rPh>
    <phoneticPr fontId="2"/>
  </si>
  <si>
    <t>バス借上げ料</t>
    <rPh sb="2" eb="4">
      <t>カリア</t>
    </rPh>
    <rPh sb="5" eb="6">
      <t>リョウ</t>
    </rPh>
    <phoneticPr fontId="2"/>
  </si>
  <si>
    <t>旅費</t>
    <rPh sb="0" eb="2">
      <t>リョヒ</t>
    </rPh>
    <phoneticPr fontId="2"/>
  </si>
  <si>
    <t>学生旅費</t>
    <rPh sb="0" eb="2">
      <t>ガクセイ</t>
    </rPh>
    <rPh sb="2" eb="4">
      <t>リョヒ</t>
    </rPh>
    <phoneticPr fontId="2"/>
  </si>
  <si>
    <t>人</t>
    <rPh sb="0" eb="1">
      <t>ヒト</t>
    </rPh>
    <phoneticPr fontId="1"/>
  </si>
  <si>
    <t>×</t>
  </si>
  <si>
    <t>×</t>
    <phoneticPr fontId="1"/>
  </si>
  <si>
    <t>回</t>
    <rPh sb="0" eb="1">
      <t>カイ</t>
    </rPh>
    <phoneticPr fontId="1"/>
  </si>
  <si>
    <t>事務経費</t>
    <rPh sb="0" eb="2">
      <t>ジム</t>
    </rPh>
    <rPh sb="2" eb="4">
      <t>ケイヒ</t>
    </rPh>
    <phoneticPr fontId="2"/>
  </si>
  <si>
    <t>間接経費</t>
    <rPh sb="0" eb="2">
      <t>カンセツ</t>
    </rPh>
    <rPh sb="2" eb="4">
      <t>ケイヒ</t>
    </rPh>
    <phoneticPr fontId="2"/>
  </si>
  <si>
    <t>委託料</t>
    <rPh sb="0" eb="3">
      <t>イタクリョウ</t>
    </rPh>
    <phoneticPr fontId="2"/>
  </si>
  <si>
    <t>人</t>
  </si>
  <si>
    <t>回</t>
  </si>
  <si>
    <t>=</t>
  </si>
  <si>
    <t>大型バス借上げ料</t>
    <rPh sb="0" eb="2">
      <t>オオガタ</t>
    </rPh>
    <rPh sb="4" eb="6">
      <t>カリア</t>
    </rPh>
    <rPh sb="7" eb="8">
      <t>リョウ</t>
    </rPh>
    <phoneticPr fontId="1"/>
  </si>
  <si>
    <t>都市高速往復</t>
    <rPh sb="0" eb="2">
      <t>トシ</t>
    </rPh>
    <rPh sb="2" eb="4">
      <t>コウソク</t>
    </rPh>
    <rPh sb="4" eb="6">
      <t>オウフク</t>
    </rPh>
    <phoneticPr fontId="1"/>
  </si>
  <si>
    <t>太宰府広川高速代</t>
    <rPh sb="0" eb="3">
      <t>ダザイフ</t>
    </rPh>
    <rPh sb="3" eb="5">
      <t>ヒロカワ</t>
    </rPh>
    <rPh sb="5" eb="7">
      <t>コウソク</t>
    </rPh>
    <rPh sb="7" eb="8">
      <t>ダイ</t>
    </rPh>
    <phoneticPr fontId="1"/>
  </si>
  <si>
    <t>教員旅費</t>
    <rPh sb="0" eb="2">
      <t>キョウイン</t>
    </rPh>
    <rPh sb="2" eb="4">
      <t>リョヒ</t>
    </rPh>
    <phoneticPr fontId="1"/>
  </si>
  <si>
    <t>文具、集計ソフト等</t>
    <rPh sb="0" eb="2">
      <t>ブング</t>
    </rPh>
    <rPh sb="3" eb="5">
      <t>シュウケイ</t>
    </rPh>
    <rPh sb="8" eb="9">
      <t>トウ</t>
    </rPh>
    <phoneticPr fontId="2"/>
  </si>
  <si>
    <t>名古屋豊田産業記念館</t>
    <rPh sb="0" eb="3">
      <t>ナゴヤ</t>
    </rPh>
    <rPh sb="3" eb="5">
      <t>トヨタ</t>
    </rPh>
    <rPh sb="5" eb="10">
      <t>サンギョウキネンカン</t>
    </rPh>
    <phoneticPr fontId="1"/>
  </si>
  <si>
    <t>実態調査経費</t>
    <rPh sb="0" eb="2">
      <t>ジッタイ</t>
    </rPh>
    <rPh sb="2" eb="4">
      <t>チョウサ</t>
    </rPh>
    <rPh sb="4" eb="6">
      <t>ケイヒ</t>
    </rPh>
    <phoneticPr fontId="1"/>
  </si>
  <si>
    <t>自動織機稼働状況実態調査ヒアリング入力作業</t>
    <rPh sb="0" eb="4">
      <t>ジドウショッキ</t>
    </rPh>
    <rPh sb="4" eb="6">
      <t>カドウ</t>
    </rPh>
    <rPh sb="6" eb="8">
      <t>ジョウキョウ</t>
    </rPh>
    <rPh sb="8" eb="12">
      <t>ジッタイチョウサ</t>
    </rPh>
    <rPh sb="17" eb="21">
      <t>ニュウリョクサギョウ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</si>
</sst>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 "/>
    <numFmt numFmtId="177" formatCode="#,##0_ "/>
    <numFmt numFmtId="178" formatCode="&quot;¥&quot;#,##0_);[Red]\(&quot;¥&quot;#,##0\)"/>
  </numFmts>
  <fonts count="8" x14ac:knownFonts="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1" xfId="0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177" fontId="4" fillId="0" borderId="4" xfId="0" applyNumberFormat="1" applyFont="1" applyFill="1" applyBorder="1" applyAlignment="1">
      <alignment horizontal="center"/>
    </xf>
    <xf numFmtId="177" fontId="4" fillId="0" borderId="5" xfId="0" applyNumberFormat="1" applyFont="1" applyFill="1" applyBorder="1" applyAlignment="1">
      <alignment horizontal="center"/>
    </xf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177" fontId="4" fillId="2" borderId="10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4" fillId="0" borderId="15" xfId="0" applyFont="1" applyBorder="1" applyAlignment="1">
      <alignment shrinkToFit="1"/>
    </xf>
    <xf numFmtId="0" fontId="4" fillId="0" borderId="14" xfId="0" applyFont="1" applyBorder="1"/>
    <xf numFmtId="0" fontId="4" fillId="0" borderId="16" xfId="0" applyFont="1" applyBorder="1"/>
    <xf numFmtId="0" fontId="4" fillId="0" borderId="10" xfId="0" applyFont="1" applyBorder="1"/>
    <xf numFmtId="176" fontId="4" fillId="3" borderId="10" xfId="0" applyNumberFormat="1" applyFont="1" applyFill="1" applyBorder="1"/>
    <xf numFmtId="177" fontId="4" fillId="3" borderId="10" xfId="0" applyNumberFormat="1" applyFont="1" applyFill="1" applyBorder="1" applyAlignment="1">
      <alignment horizontal="right"/>
    </xf>
    <xf numFmtId="49" fontId="4" fillId="0" borderId="10" xfId="0" applyNumberFormat="1" applyFont="1" applyBorder="1" applyAlignment="1">
      <alignment horizontal="center"/>
    </xf>
    <xf numFmtId="177" fontId="4" fillId="0" borderId="10" xfId="0" applyNumberFormat="1" applyFont="1" applyFill="1" applyBorder="1"/>
    <xf numFmtId="177" fontId="4" fillId="0" borderId="17" xfId="0" applyNumberFormat="1" applyFont="1" applyFill="1" applyBorder="1"/>
    <xf numFmtId="0" fontId="0" fillId="0" borderId="18" xfId="0" applyBorder="1"/>
    <xf numFmtId="0" fontId="0" fillId="0" borderId="0" xfId="0" applyBorder="1"/>
    <xf numFmtId="0" fontId="4" fillId="0" borderId="0" xfId="0" applyFont="1" applyBorder="1"/>
    <xf numFmtId="0" fontId="4" fillId="0" borderId="15" xfId="0" applyFont="1" applyBorder="1"/>
    <xf numFmtId="177" fontId="4" fillId="3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49" fontId="4" fillId="0" borderId="0" xfId="0" applyNumberFormat="1" applyFont="1" applyBorder="1" applyAlignment="1">
      <alignment horizontal="center"/>
    </xf>
    <xf numFmtId="177" fontId="4" fillId="0" borderId="0" xfId="0" applyNumberFormat="1" applyFont="1" applyFill="1" applyBorder="1"/>
    <xf numFmtId="0" fontId="0" fillId="0" borderId="19" xfId="0" applyBorder="1"/>
    <xf numFmtId="0" fontId="0" fillId="2" borderId="11" xfId="0" applyFill="1" applyBorder="1"/>
    <xf numFmtId="176" fontId="4" fillId="2" borderId="7" xfId="0" applyNumberFormat="1" applyFont="1" applyFill="1" applyBorder="1" applyAlignment="1">
      <alignment horizontal="right"/>
    </xf>
    <xf numFmtId="0" fontId="4" fillId="2" borderId="11" xfId="0" applyFont="1" applyFill="1" applyBorder="1"/>
    <xf numFmtId="177" fontId="4" fillId="2" borderId="11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right"/>
    </xf>
    <xf numFmtId="49" fontId="4" fillId="2" borderId="11" xfId="0" applyNumberFormat="1" applyFont="1" applyFill="1" applyBorder="1" applyAlignment="1">
      <alignment horizontal="center"/>
    </xf>
    <xf numFmtId="0" fontId="5" fillId="0" borderId="19" xfId="0" applyFont="1" applyBorder="1"/>
    <xf numFmtId="0" fontId="5" fillId="0" borderId="0" xfId="0" applyFont="1" applyBorder="1"/>
    <xf numFmtId="0" fontId="0" fillId="0" borderId="20" xfId="0" applyBorder="1"/>
    <xf numFmtId="0" fontId="0" fillId="0" borderId="21" xfId="0" applyBorder="1"/>
    <xf numFmtId="0" fontId="4" fillId="0" borderId="22" xfId="0" applyFont="1" applyBorder="1" applyAlignment="1">
      <alignment shrinkToFit="1"/>
    </xf>
    <xf numFmtId="0" fontId="4" fillId="0" borderId="22" xfId="0" applyFont="1" applyBorder="1"/>
    <xf numFmtId="0" fontId="4" fillId="2" borderId="11" xfId="0" applyFont="1" applyFill="1" applyBorder="1" applyAlignment="1">
      <alignment horizontal="center"/>
    </xf>
    <xf numFmtId="176" fontId="4" fillId="0" borderId="16" xfId="0" applyNumberFormat="1" applyFont="1" applyBorder="1" applyAlignment="1">
      <alignment horizontal="left"/>
    </xf>
    <xf numFmtId="176" fontId="4" fillId="0" borderId="9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177" fontId="4" fillId="0" borderId="0" xfId="0" applyNumberFormat="1" applyFont="1" applyBorder="1" applyAlignment="1">
      <alignment horizontal="center"/>
    </xf>
    <xf numFmtId="176" fontId="4" fillId="0" borderId="15" xfId="0" applyNumberFormat="1" applyFont="1" applyBorder="1" applyAlignment="1">
      <alignment horizontal="left"/>
    </xf>
    <xf numFmtId="176" fontId="4" fillId="0" borderId="14" xfId="0" applyNumberFormat="1" applyFont="1" applyBorder="1" applyAlignment="1">
      <alignment horizontal="left"/>
    </xf>
    <xf numFmtId="0" fontId="4" fillId="2" borderId="24" xfId="0" applyFont="1" applyFill="1" applyBorder="1"/>
    <xf numFmtId="177" fontId="4" fillId="2" borderId="24" xfId="0" applyNumberFormat="1" applyFont="1" applyFill="1" applyBorder="1"/>
    <xf numFmtId="0" fontId="4" fillId="2" borderId="24" xfId="0" applyFont="1" applyFill="1" applyBorder="1" applyAlignment="1">
      <alignment horizontal="right"/>
    </xf>
    <xf numFmtId="49" fontId="4" fillId="2" borderId="24" xfId="0" applyNumberFormat="1" applyFont="1" applyFill="1" applyBorder="1" applyAlignment="1">
      <alignment horizontal="center"/>
    </xf>
    <xf numFmtId="0" fontId="4" fillId="0" borderId="0" xfId="0" applyFont="1"/>
    <xf numFmtId="176" fontId="4" fillId="0" borderId="0" xfId="0" applyNumberFormat="1" applyFont="1"/>
    <xf numFmtId="177" fontId="4" fillId="0" borderId="0" xfId="0" applyNumberFormat="1" applyFont="1"/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177" fontId="4" fillId="0" borderId="0" xfId="0" applyNumberFormat="1" applyFont="1" applyFill="1"/>
    <xf numFmtId="177" fontId="4" fillId="3" borderId="10" xfId="0" applyNumberFormat="1" applyFont="1" applyFill="1" applyBorder="1"/>
    <xf numFmtId="0" fontId="5" fillId="0" borderId="18" xfId="0" applyFont="1" applyBorder="1"/>
    <xf numFmtId="178" fontId="4" fillId="0" borderId="9" xfId="0" applyNumberFormat="1" applyFont="1" applyBorder="1"/>
    <xf numFmtId="178" fontId="4" fillId="0" borderId="0" xfId="0" applyNumberFormat="1" applyFont="1" applyBorder="1" applyAlignment="1">
      <alignment horizontal="right"/>
    </xf>
    <xf numFmtId="178" fontId="4" fillId="2" borderId="9" xfId="0" applyNumberFormat="1" applyFont="1" applyFill="1" applyBorder="1" applyAlignment="1">
      <alignment horizontal="right"/>
    </xf>
    <xf numFmtId="178" fontId="4" fillId="2" borderId="11" xfId="0" applyNumberFormat="1" applyFont="1" applyFill="1" applyBorder="1" applyAlignment="1">
      <alignment horizontal="center"/>
    </xf>
    <xf numFmtId="178" fontId="4" fillId="0" borderId="0" xfId="0" applyNumberFormat="1" applyFont="1" applyBorder="1" applyAlignment="1">
      <alignment horizontal="left"/>
    </xf>
    <xf numFmtId="178" fontId="4" fillId="2" borderId="24" xfId="0" applyNumberFormat="1" applyFont="1" applyFill="1" applyBorder="1"/>
    <xf numFmtId="176" fontId="4" fillId="4" borderId="0" xfId="0" applyNumberFormat="1" applyFont="1" applyFill="1" applyBorder="1" applyAlignment="1">
      <alignment horizontal="right"/>
    </xf>
    <xf numFmtId="177" fontId="4" fillId="4" borderId="0" xfId="0" applyNumberFormat="1" applyFont="1" applyFill="1" applyBorder="1" applyAlignment="1">
      <alignment horizontal="right"/>
    </xf>
    <xf numFmtId="0" fontId="7" fillId="2" borderId="23" xfId="1" applyFont="1" applyFill="1" applyBorder="1" applyAlignment="1" applyProtection="1">
      <alignment horizontal="center"/>
    </xf>
    <xf numFmtId="0" fontId="7" fillId="2" borderId="24" xfId="1" applyFont="1" applyFill="1" applyBorder="1" applyAlignment="1" applyProtection="1">
      <alignment horizontal="center"/>
    </xf>
    <xf numFmtId="0" fontId="7" fillId="2" borderId="25" xfId="1" applyFont="1" applyFill="1" applyBorder="1" applyAlignment="1" applyProtection="1">
      <alignment horizontal="center"/>
    </xf>
    <xf numFmtId="177" fontId="4" fillId="2" borderId="24" xfId="0" applyNumberFormat="1" applyFont="1" applyFill="1" applyBorder="1"/>
    <xf numFmtId="177" fontId="4" fillId="2" borderId="26" xfId="0" applyNumberFormat="1" applyFont="1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/>
    </xf>
    <xf numFmtId="176" fontId="3" fillId="0" borderId="4" xfId="0" applyNumberFormat="1" applyFont="1" applyFill="1" applyBorder="1" applyAlignment="1">
      <alignment horizontal="center"/>
    </xf>
    <xf numFmtId="177" fontId="4" fillId="2" borderId="11" xfId="0" applyNumberFormat="1" applyFont="1" applyFill="1" applyBorder="1"/>
    <xf numFmtId="177" fontId="4" fillId="2" borderId="12" xfId="0" applyNumberFormat="1" applyFont="1" applyFill="1" applyBorder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CCFFFF"/>
      <color rgb="FF66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21"/>
  <sheetViews>
    <sheetView tabSelected="1" zoomScale="173" workbookViewId="0">
      <selection activeCell="C3" sqref="C3"/>
    </sheetView>
  </sheetViews>
  <sheetFormatPr baseColWidth="12" defaultColWidth="8.83203125" defaultRowHeight="18" x14ac:dyDescent="0.25"/>
  <cols>
    <col min="1" max="1" width="5.1640625" bestFit="1" customWidth="1"/>
    <col min="2" max="2" width="4.5" customWidth="1"/>
    <col min="3" max="3" width="20.33203125" bestFit="1" customWidth="1"/>
    <col min="4" max="4" width="10.6640625" style="57" bestFit="1" customWidth="1"/>
    <col min="5" max="5" width="3.6640625" style="57" customWidth="1"/>
    <col min="6" max="6" width="10.6640625" style="58" customWidth="1"/>
    <col min="7" max="7" width="2.33203125" style="57" customWidth="1"/>
    <col min="8" max="8" width="6.6640625" style="59" customWidth="1"/>
    <col min="9" max="9" width="2.6640625" style="57" customWidth="1"/>
    <col min="10" max="10" width="2.33203125" style="57" customWidth="1"/>
    <col min="11" max="11" width="4.1640625" style="60" customWidth="1"/>
    <col min="12" max="12" width="2.33203125" style="57" customWidth="1"/>
    <col min="13" max="13" width="2.6640625" style="61" customWidth="1"/>
    <col min="14" max="14" width="8.83203125" style="62" bestFit="1" customWidth="1"/>
    <col min="15" max="15" width="12" style="32" customWidth="1"/>
  </cols>
  <sheetData>
    <row r="1" spans="1:15" x14ac:dyDescent="0.25">
      <c r="A1" s="1"/>
      <c r="B1" s="78" t="s">
        <v>0</v>
      </c>
      <c r="C1" s="79"/>
      <c r="D1" s="80" t="s">
        <v>1</v>
      </c>
      <c r="E1" s="81"/>
      <c r="F1" s="81"/>
      <c r="G1" s="81"/>
      <c r="H1" s="81"/>
      <c r="I1" s="81"/>
      <c r="J1" s="81"/>
      <c r="K1" s="81"/>
      <c r="L1" s="81"/>
      <c r="M1" s="2"/>
      <c r="N1" s="3"/>
      <c r="O1" s="4"/>
    </row>
    <row r="2" spans="1:15" x14ac:dyDescent="0.25">
      <c r="A2" s="33"/>
      <c r="B2" s="34" t="s">
        <v>7</v>
      </c>
      <c r="C2" s="7"/>
      <c r="D2" s="8"/>
      <c r="E2" s="9"/>
      <c r="F2" s="35"/>
      <c r="G2" s="36"/>
      <c r="H2" s="37"/>
      <c r="I2" s="36"/>
      <c r="J2" s="36"/>
      <c r="K2" s="38"/>
      <c r="L2" s="36"/>
      <c r="M2" s="39"/>
      <c r="N2" s="82">
        <f>ROUNDUP(SUM(N3:N4),-3)</f>
        <v>280000</v>
      </c>
      <c r="O2" s="83"/>
    </row>
    <row r="3" spans="1:15" x14ac:dyDescent="0.25">
      <c r="A3" s="40"/>
      <c r="B3" s="41"/>
      <c r="C3" s="16" t="s">
        <v>8</v>
      </c>
      <c r="D3" s="27" t="s">
        <v>24</v>
      </c>
      <c r="E3" s="28"/>
      <c r="F3" s="65">
        <v>40000</v>
      </c>
      <c r="G3" s="19" t="s">
        <v>3</v>
      </c>
      <c r="H3" s="63">
        <v>5</v>
      </c>
      <c r="I3" s="19" t="s">
        <v>9</v>
      </c>
      <c r="J3" s="19" t="s">
        <v>11</v>
      </c>
      <c r="K3" s="21">
        <v>1</v>
      </c>
      <c r="L3" s="19" t="s">
        <v>12</v>
      </c>
      <c r="M3" s="22" t="s">
        <v>4</v>
      </c>
      <c r="N3" s="23">
        <f>F3*H3*K3</f>
        <v>200000</v>
      </c>
      <c r="O3" s="24"/>
    </row>
    <row r="4" spans="1:15" x14ac:dyDescent="0.25">
      <c r="A4" s="42"/>
      <c r="B4" s="43"/>
      <c r="C4" s="44" t="s">
        <v>22</v>
      </c>
      <c r="D4" s="27"/>
      <c r="E4" s="45"/>
      <c r="F4" s="66">
        <v>40000</v>
      </c>
      <c r="G4" s="27" t="s">
        <v>10</v>
      </c>
      <c r="H4" s="29">
        <v>2</v>
      </c>
      <c r="I4" s="27" t="s">
        <v>16</v>
      </c>
      <c r="J4" s="27" t="s">
        <v>10</v>
      </c>
      <c r="K4" s="29">
        <v>1</v>
      </c>
      <c r="L4" s="27" t="s">
        <v>17</v>
      </c>
      <c r="M4" s="31" t="s">
        <v>18</v>
      </c>
      <c r="N4" s="32">
        <f>F4*H4*K4</f>
        <v>80000</v>
      </c>
      <c r="O4" s="24"/>
    </row>
    <row r="5" spans="1:15" x14ac:dyDescent="0.25">
      <c r="A5" s="5"/>
      <c r="B5" s="6" t="s">
        <v>25</v>
      </c>
      <c r="C5" s="7"/>
      <c r="D5" s="8"/>
      <c r="E5" s="9"/>
      <c r="F5" s="67"/>
      <c r="G5" s="10"/>
      <c r="H5" s="11"/>
      <c r="I5" s="10"/>
      <c r="J5" s="10"/>
      <c r="K5" s="12"/>
      <c r="L5" s="10"/>
      <c r="M5" s="13"/>
      <c r="N5" s="82">
        <f>ROUNDUP(SUM(N6:N7),-3)</f>
        <v>100000</v>
      </c>
      <c r="O5" s="83"/>
    </row>
    <row r="6" spans="1:15" x14ac:dyDescent="0.25">
      <c r="A6" s="14"/>
      <c r="B6" s="15"/>
      <c r="C6" s="16" t="s">
        <v>26</v>
      </c>
      <c r="D6" s="17"/>
      <c r="E6" s="18"/>
      <c r="F6" s="65"/>
      <c r="G6" s="19"/>
      <c r="H6" s="63"/>
      <c r="I6" s="19"/>
      <c r="J6" s="19"/>
      <c r="K6" s="21"/>
      <c r="L6" s="19"/>
      <c r="M6" s="22" t="s">
        <v>4</v>
      </c>
      <c r="N6" s="23">
        <v>100000</v>
      </c>
      <c r="O6" s="24"/>
    </row>
    <row r="7" spans="1:15" x14ac:dyDescent="0.25">
      <c r="A7" s="25"/>
      <c r="B7" s="26"/>
      <c r="C7" s="16"/>
      <c r="D7" s="27"/>
      <c r="E7" s="28"/>
      <c r="F7" s="66"/>
      <c r="G7" s="27"/>
      <c r="H7" s="29"/>
      <c r="I7" s="27"/>
      <c r="J7" s="27"/>
      <c r="K7" s="30"/>
      <c r="L7" s="27"/>
      <c r="M7" s="31"/>
      <c r="N7" s="32"/>
      <c r="O7" s="24"/>
    </row>
    <row r="8" spans="1:15" x14ac:dyDescent="0.25">
      <c r="A8" s="5"/>
      <c r="B8" s="6" t="s">
        <v>2</v>
      </c>
      <c r="C8" s="7"/>
      <c r="D8" s="8"/>
      <c r="E8" s="9"/>
      <c r="F8" s="67"/>
      <c r="G8" s="10"/>
      <c r="H8" s="11"/>
      <c r="I8" s="10"/>
      <c r="J8" s="10"/>
      <c r="K8" s="12"/>
      <c r="L8" s="10"/>
      <c r="M8" s="13"/>
      <c r="N8" s="82">
        <f>ROUNDUP(SUM(N9:N10),-3)</f>
        <v>162000</v>
      </c>
      <c r="O8" s="83"/>
    </row>
    <row r="9" spans="1:15" x14ac:dyDescent="0.25">
      <c r="A9" s="14"/>
      <c r="B9" s="15"/>
      <c r="C9" s="16" t="s">
        <v>23</v>
      </c>
      <c r="D9" s="17"/>
      <c r="E9" s="18"/>
      <c r="F9" s="65">
        <v>150000</v>
      </c>
      <c r="G9" s="19" t="s">
        <v>3</v>
      </c>
      <c r="H9" s="20">
        <v>1.08</v>
      </c>
      <c r="I9" s="19"/>
      <c r="J9" s="19"/>
      <c r="K9" s="21"/>
      <c r="L9" s="19"/>
      <c r="M9" s="22" t="s">
        <v>4</v>
      </c>
      <c r="N9" s="23">
        <f>F9*H9</f>
        <v>162000</v>
      </c>
      <c r="O9" s="24"/>
    </row>
    <row r="10" spans="1:15" x14ac:dyDescent="0.25">
      <c r="A10" s="25"/>
      <c r="B10" s="26"/>
      <c r="C10" s="16"/>
      <c r="D10" s="27"/>
      <c r="E10" s="28"/>
      <c r="F10" s="66"/>
      <c r="G10" s="27"/>
      <c r="H10" s="29"/>
      <c r="I10" s="27"/>
      <c r="J10" s="27"/>
      <c r="K10" s="30"/>
      <c r="L10" s="27"/>
      <c r="M10" s="31"/>
      <c r="N10" s="32"/>
      <c r="O10" s="24"/>
    </row>
    <row r="11" spans="1:15" x14ac:dyDescent="0.25">
      <c r="A11" s="33"/>
      <c r="B11" s="34" t="s">
        <v>6</v>
      </c>
      <c r="C11" s="9"/>
      <c r="D11" s="8"/>
      <c r="E11" s="9"/>
      <c r="F11" s="68"/>
      <c r="G11" s="46"/>
      <c r="H11" s="37"/>
      <c r="I11" s="36"/>
      <c r="J11" s="36"/>
      <c r="K11" s="38"/>
      <c r="L11" s="36"/>
      <c r="M11" s="39"/>
      <c r="N11" s="82">
        <f>ROUNDUP(SUM(N12:N14),-3)</f>
        <v>189000</v>
      </c>
      <c r="O11" s="83"/>
    </row>
    <row r="12" spans="1:15" x14ac:dyDescent="0.25">
      <c r="A12" s="40"/>
      <c r="B12" s="41"/>
      <c r="C12" s="47" t="s">
        <v>19</v>
      </c>
      <c r="D12" s="48"/>
      <c r="E12" s="47"/>
      <c r="F12" s="66">
        <v>80000</v>
      </c>
      <c r="G12" s="49" t="s">
        <v>10</v>
      </c>
      <c r="H12" s="71">
        <v>1.08</v>
      </c>
      <c r="I12" s="27"/>
      <c r="J12" s="19" t="s">
        <v>11</v>
      </c>
      <c r="K12" s="21">
        <v>2</v>
      </c>
      <c r="L12" s="19" t="s">
        <v>12</v>
      </c>
      <c r="M12" s="22" t="s">
        <v>4</v>
      </c>
      <c r="N12" s="32">
        <f>F12*H12*K12</f>
        <v>172800</v>
      </c>
      <c r="O12" s="24"/>
    </row>
    <row r="13" spans="1:15" x14ac:dyDescent="0.25">
      <c r="A13" s="64"/>
      <c r="B13" s="41"/>
      <c r="C13" s="51" t="s">
        <v>20</v>
      </c>
      <c r="D13" s="52"/>
      <c r="E13" s="51"/>
      <c r="F13" s="66">
        <v>1230</v>
      </c>
      <c r="G13" s="49"/>
      <c r="H13" s="71"/>
      <c r="I13" s="27"/>
      <c r="J13" s="27" t="s">
        <v>10</v>
      </c>
      <c r="K13" s="29">
        <v>4</v>
      </c>
      <c r="L13" s="27" t="s">
        <v>17</v>
      </c>
      <c r="M13" s="31" t="s">
        <v>18</v>
      </c>
      <c r="N13" s="32">
        <f>F13*K13</f>
        <v>4920</v>
      </c>
      <c r="O13" s="24"/>
    </row>
    <row r="14" spans="1:15" x14ac:dyDescent="0.25">
      <c r="A14" s="25"/>
      <c r="B14" s="26"/>
      <c r="C14" s="51" t="s">
        <v>21</v>
      </c>
      <c r="D14" s="52"/>
      <c r="E14" s="51"/>
      <c r="F14" s="66">
        <v>2590</v>
      </c>
      <c r="G14" s="49"/>
      <c r="H14" s="50"/>
      <c r="I14" s="27"/>
      <c r="J14" s="27" t="s">
        <v>10</v>
      </c>
      <c r="K14" s="29">
        <v>4</v>
      </c>
      <c r="L14" s="27" t="s">
        <v>17</v>
      </c>
      <c r="M14" s="31" t="s">
        <v>18</v>
      </c>
      <c r="N14" s="32">
        <f>F14*K14</f>
        <v>10360</v>
      </c>
      <c r="O14" s="24"/>
    </row>
    <row r="15" spans="1:15" x14ac:dyDescent="0.25">
      <c r="A15" s="33"/>
      <c r="B15" s="34" t="s">
        <v>15</v>
      </c>
      <c r="C15" s="9"/>
      <c r="D15" s="8"/>
      <c r="E15" s="9"/>
      <c r="F15" s="68"/>
      <c r="G15" s="46"/>
      <c r="H15" s="37"/>
      <c r="I15" s="36"/>
      <c r="J15" s="36"/>
      <c r="K15" s="38"/>
      <c r="L15" s="36"/>
      <c r="M15" s="39"/>
      <c r="N15" s="82">
        <f>ROUNDUP(SUM(N16:N17),-3)</f>
        <v>0</v>
      </c>
      <c r="O15" s="83"/>
    </row>
    <row r="16" spans="1:15" x14ac:dyDescent="0.25">
      <c r="A16" s="40"/>
      <c r="B16" s="41"/>
      <c r="C16" s="47"/>
      <c r="D16" s="48"/>
      <c r="E16" s="47"/>
      <c r="F16" s="66"/>
      <c r="G16" s="49"/>
      <c r="H16" s="71"/>
      <c r="I16" s="27"/>
      <c r="J16" s="19"/>
      <c r="K16" s="21"/>
      <c r="L16" s="19"/>
      <c r="M16" s="22"/>
      <c r="N16" s="32"/>
      <c r="O16" s="24"/>
    </row>
    <row r="17" spans="1:15" x14ac:dyDescent="0.25">
      <c r="A17" s="25"/>
      <c r="B17" s="26"/>
      <c r="C17" s="51"/>
      <c r="D17" s="52"/>
      <c r="E17" s="51"/>
      <c r="F17" s="66"/>
      <c r="G17" s="49"/>
      <c r="H17" s="72"/>
      <c r="I17" s="27"/>
      <c r="J17" s="27"/>
      <c r="K17" s="30"/>
      <c r="L17" s="27"/>
      <c r="M17" s="31"/>
      <c r="N17" s="32"/>
      <c r="O17" s="24"/>
    </row>
    <row r="18" spans="1:15" x14ac:dyDescent="0.25">
      <c r="A18" s="33"/>
      <c r="B18" s="34" t="s">
        <v>13</v>
      </c>
      <c r="C18" s="9"/>
      <c r="D18" s="8"/>
      <c r="E18" s="9"/>
      <c r="F18" s="68"/>
      <c r="G18" s="46"/>
      <c r="H18" s="37"/>
      <c r="I18" s="36"/>
      <c r="J18" s="36"/>
      <c r="K18" s="38"/>
      <c r="L18" s="36"/>
      <c r="M18" s="39"/>
      <c r="N18" s="82">
        <f>ROUNDUP(SUM(N19:N20),-3)</f>
        <v>74000</v>
      </c>
      <c r="O18" s="83"/>
    </row>
    <row r="19" spans="1:15" x14ac:dyDescent="0.25">
      <c r="A19" s="40"/>
      <c r="B19" s="41"/>
      <c r="C19" s="47" t="s">
        <v>14</v>
      </c>
      <c r="D19" s="48"/>
      <c r="E19" s="47"/>
      <c r="F19" s="66">
        <f>SUM(N2,N5,N8,N11,N15)</f>
        <v>731000</v>
      </c>
      <c r="G19" s="49" t="s">
        <v>10</v>
      </c>
      <c r="H19" s="71">
        <v>0.1</v>
      </c>
      <c r="I19" s="27"/>
      <c r="J19" s="27"/>
      <c r="K19" s="30"/>
      <c r="L19" s="27"/>
      <c r="M19" s="31"/>
      <c r="N19" s="32">
        <f>F19*H19</f>
        <v>73100</v>
      </c>
      <c r="O19" s="24"/>
    </row>
    <row r="20" spans="1:15" x14ac:dyDescent="0.25">
      <c r="A20" s="25"/>
      <c r="B20" s="26"/>
      <c r="C20" s="51"/>
      <c r="D20" s="52"/>
      <c r="E20" s="51"/>
      <c r="F20" s="69"/>
      <c r="G20" s="49"/>
      <c r="H20" s="50"/>
      <c r="I20" s="27"/>
      <c r="J20" s="27"/>
      <c r="K20" s="30"/>
      <c r="L20" s="27"/>
      <c r="M20" s="31"/>
      <c r="N20" s="32"/>
      <c r="O20" s="24"/>
    </row>
    <row r="21" spans="1:15" ht="19" thickBot="1" x14ac:dyDescent="0.3">
      <c r="A21" s="73" t="s">
        <v>5</v>
      </c>
      <c r="B21" s="74"/>
      <c r="C21" s="75"/>
      <c r="D21" s="53"/>
      <c r="E21" s="53"/>
      <c r="F21" s="70"/>
      <c r="G21" s="53"/>
      <c r="H21" s="54"/>
      <c r="I21" s="53"/>
      <c r="J21" s="53"/>
      <c r="K21" s="55"/>
      <c r="L21" s="53"/>
      <c r="M21" s="56"/>
      <c r="N21" s="76">
        <f>SUM(N2,N5,N8,N11,N15,N18)</f>
        <v>805000</v>
      </c>
      <c r="O21" s="77"/>
    </row>
  </sheetData>
  <mergeCells count="10">
    <mergeCell ref="A21:C21"/>
    <mergeCell ref="N21:O21"/>
    <mergeCell ref="B1:C1"/>
    <mergeCell ref="D1:L1"/>
    <mergeCell ref="N5:O5"/>
    <mergeCell ref="N8:O8"/>
    <mergeCell ref="N2:O2"/>
    <mergeCell ref="N11:O11"/>
    <mergeCell ref="N18:O18"/>
    <mergeCell ref="N15:O15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6次産業化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2018-05-24T14:26:20Z</dcterms:modified>
</cp:coreProperties>
</file>